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60" windowWidth="15135" windowHeight="8085"/>
  </bookViews>
  <sheets>
    <sheet name="Φύλλο1" sheetId="1" r:id="rId1"/>
  </sheets>
  <calcPr calcId="125725"/>
</workbook>
</file>

<file path=xl/calcChain.xml><?xml version="1.0" encoding="utf-8"?>
<calcChain xmlns="http://schemas.openxmlformats.org/spreadsheetml/2006/main">
  <c r="H61" i="1"/>
  <c r="H16"/>
  <c r="H20" l="1"/>
  <c r="H52"/>
  <c r="H36"/>
  <c r="H34"/>
  <c r="H30"/>
  <c r="H47"/>
  <c r="H48"/>
  <c r="H44"/>
  <c r="H45"/>
  <c r="H40"/>
  <c r="H32"/>
  <c r="H42" l="1"/>
  <c r="H43" s="1"/>
  <c r="H53" s="1"/>
  <c r="I53" s="1"/>
  <c r="H24"/>
  <c r="I24" s="1"/>
  <c r="H55" l="1"/>
  <c r="H56" s="1"/>
  <c r="H57" s="1"/>
  <c r="H58" l="1"/>
  <c r="H59" s="1"/>
  <c r="H60" s="1"/>
  <c r="H62" l="1"/>
</calcChain>
</file>

<file path=xl/sharedStrings.xml><?xml version="1.0" encoding="utf-8"?>
<sst xmlns="http://schemas.openxmlformats.org/spreadsheetml/2006/main" count="125" uniqueCount="112">
  <si>
    <t>ΕΛΛΗΝΙΚΗ ΔΗΜΟΚΡΑΤΙΑ</t>
  </si>
  <si>
    <t>Έργο:</t>
  </si>
  <si>
    <t>α/α</t>
  </si>
  <si>
    <t>ΘΕΩΡΗΘΗΚΕ</t>
  </si>
  <si>
    <t>m</t>
  </si>
  <si>
    <t>Ποσότητα</t>
  </si>
  <si>
    <t>ΠΕΡΙΦΕΡΕΙΑ ΗΠΕΙΡΟΥ</t>
  </si>
  <si>
    <t>ΠΕΡΙΦΕΡΕΙΑΚΗ ΕΝΟΤΗΤΑ ΑΡΤΑΣ</t>
  </si>
  <si>
    <t>Δ/ΝΣΗ ΤΕΧΝΙΚΩΝ ΕΡΓΩΝ</t>
  </si>
  <si>
    <t>Εργολαβία:</t>
  </si>
  <si>
    <t>Τίτλος εργασίας</t>
  </si>
  <si>
    <t>Μονάδα μέτρησης</t>
  </si>
  <si>
    <t>Τιμή μονάδας</t>
  </si>
  <si>
    <t>Μερική</t>
  </si>
  <si>
    <t>Ολική</t>
  </si>
  <si>
    <t>ΣΤΗΘΑΙΑ</t>
  </si>
  <si>
    <t>ΣΥΣΤΗΜΑΤΑ ΑΝΑΧΑΙΤΙΣΗΣ ΟΧΗΜΑΤΩΝ (ΣΑΟ)</t>
  </si>
  <si>
    <t>Ε–1</t>
  </si>
  <si>
    <t>Ε–1.1</t>
  </si>
  <si>
    <t>Ε–1.1.6</t>
  </si>
  <si>
    <t>Στηθαίο ασφαλείας ικανότητας συγκράτησης Ν2, λειτουργικού πλάτους W2</t>
  </si>
  <si>
    <t>ΟΔΟ–2653</t>
  </si>
  <si>
    <t>ΠΙΝΑΚΙΔΕΣ</t>
  </si>
  <si>
    <t>Ε–8</t>
  </si>
  <si>
    <t>Πληροφοριακές πινακίδες οδικής σήμανσης</t>
  </si>
  <si>
    <t>Ε–8.2</t>
  </si>
  <si>
    <t>Πλευρικές πληροφοριακές πινακίδες οδικής σήμανσης, πλήρως ανακλαστικές, με υπόβαθρο τύπου 2 κατά ΕΛΟΤ ΕΝ 12899–1</t>
  </si>
  <si>
    <t>Ε–8.2.2</t>
  </si>
  <si>
    <t>Πλευρικές πληροφοριακές πινακίδες με αναγραφές και σύμβολα από ανακλαστική μεμβράνη τύπου 2 κατά ΕΛΟΤ ΕΝ 12899–1</t>
  </si>
  <si>
    <t>ΟΙΚ–6541</t>
  </si>
  <si>
    <t>Ε–9</t>
  </si>
  <si>
    <t>Πινακίδες ρυθμιστικές και ένδειξης επικίνδυνων θέσεων</t>
  </si>
  <si>
    <t>Ε–9.1</t>
  </si>
  <si>
    <t>Πινακίδες επικίνδυνων θέσεων, τριγωνικές, πλευράς 0.90 m</t>
  </si>
  <si>
    <t>Ε–9.4</t>
  </si>
  <si>
    <t>Πινακίδες ρυθμιστικές μεσαίου μεγέθους</t>
  </si>
  <si>
    <t>Στύλοι πινακίδων</t>
  </si>
  <si>
    <t>Ε–10</t>
  </si>
  <si>
    <t>Ε–10.1</t>
  </si>
  <si>
    <t>Ε–10.2</t>
  </si>
  <si>
    <t>Στύλος πινακίδων από γαλβανισμένο σιδηροσωλήνα DN 40 mm (1½’’)</t>
  </si>
  <si>
    <t>Στύλος πινακίδων από γαλβανισμένο σιδηροσωλήνα DN 80 mm (3’’)</t>
  </si>
  <si>
    <r>
      <t>m</t>
    </r>
    <r>
      <rPr>
        <vertAlign val="superscript"/>
        <sz val="9"/>
        <rFont val="Arial"/>
        <family val="2"/>
      </rPr>
      <t>2</t>
    </r>
  </si>
  <si>
    <t>Άρθρο αναθεώ-ρησης</t>
  </si>
  <si>
    <t>α/α Τιμο-λογίου</t>
  </si>
  <si>
    <t>Αριστοτέλης Μπακόλας</t>
  </si>
  <si>
    <t>ΕΛΕΓΧΘΗΚΕ</t>
  </si>
  <si>
    <t>Ο Διευθυντής Τ.Ε.</t>
  </si>
  <si>
    <t>Ο Προϊστάμενος Τ.Σ.Ε.</t>
  </si>
  <si>
    <t>Π Ρ Ο Ϋ Π Ο Λ Ο Γ Ι Σ Μ Ο Σ   Μ Ε Λ Ε Τ Η Σ</t>
  </si>
  <si>
    <t>Ο Συντάξας</t>
  </si>
  <si>
    <t>ΠΕ Ηλ/γος–Μηχ/γος Μηχανικός</t>
  </si>
  <si>
    <t>Στέφανος Πανής</t>
  </si>
  <si>
    <t>ΤΜΗΜΑ ΣΥΓΚΟΙΝΩΝΙΑΚΩΝ ΕΡΓΩΝ</t>
  </si>
  <si>
    <t>Μονόπλευρα χαλύβδινα στηθαία ασφαλείας, τεχνικών έργων σύμφωνα με το πρότυπο ΕΛΟΤ ΕΝ 1317–2</t>
  </si>
  <si>
    <t>Ε–1.3</t>
  </si>
  <si>
    <t>Ε–1.3.1</t>
  </si>
  <si>
    <t>Στηθαίο ασφαλείας ικανότητας συγκράτησης Η1, λειτουργικού πλάτους W5, κατηγορίας σφοδρότητας πρόσκρουσης Α</t>
  </si>
  <si>
    <t>Μονόπλευρα χαλύβδινα στηθαία ασφαλείας, ικανότητας συγκράτησης Ν2 που τοποθετούνται με έμπηξη, κατηγορίας σφοδρότητας πρόσκρουσης Α, σύμφωνα με το πρότυπο ΕΛΟΤ ΕΝ 1317–2</t>
  </si>
  <si>
    <t>ΟΜΑΔΑ Ε: ΣΗΜΑΝΣΗ–ΑΣΦΑΛΕΙΑ</t>
  </si>
  <si>
    <t>Ε–3</t>
  </si>
  <si>
    <t>Ε–3.1</t>
  </si>
  <si>
    <t>Αποξήλωση χαλύβδινου στηθαίου ασφαλείας που τοποθετήθηκε με έμπηξη</t>
  </si>
  <si>
    <t>ΟΔΟ–2151</t>
  </si>
  <si>
    <t>ΚΙΓΚΛΙΔΩΜΑΤΑ–ΠΕΡΙΦΡΑΞΕΙΣ–ΟΡΙΟΔΕΙΚΤΕΣ</t>
  </si>
  <si>
    <t>Ε–6</t>
  </si>
  <si>
    <t>Πλαστικοί οριοδείκτες οδού</t>
  </si>
  <si>
    <t>ΥΔΡ–6620.1</t>
  </si>
  <si>
    <t>TEM</t>
  </si>
  <si>
    <t>ΛΟΙΠΕΣ ΕΡΓΑΣΙΕΣ ΣΗΜΑΝΣΗΣ</t>
  </si>
  <si>
    <t>Ε–17</t>
  </si>
  <si>
    <t xml:space="preserve">Διαγράμμιση οδοστρώματος </t>
  </si>
  <si>
    <t>Ε–17.1</t>
  </si>
  <si>
    <t xml:space="preserve">Διαγράμμιση οδοστρώματος με ανακλαστική βαφή </t>
  </si>
  <si>
    <t xml:space="preserve">ΟΜΑΔΑ Β:  ΤΕΧΝΙΚΑ ΕΡΓΑ </t>
  </si>
  <si>
    <t>ΣΚΥΡΟΔΕΜΑΤΑ</t>
  </si>
  <si>
    <t>Κατασκευές από σκυρόδεμα</t>
  </si>
  <si>
    <t>B–29</t>
  </si>
  <si>
    <t>B–29.3</t>
  </si>
  <si>
    <t>Kατασκευές από σκυρόδεμα κατηγορίας C16/20</t>
  </si>
  <si>
    <t>B–29.3.4</t>
  </si>
  <si>
    <t xml:space="preserve">Μικροκατασκευές (φρεάτια, ορθογωνικές τάφροι κ.λπ.) από σκυρόδεμα C16/20 </t>
  </si>
  <si>
    <t>ΟΔΟ–2532</t>
  </si>
  <si>
    <r>
      <t>m</t>
    </r>
    <r>
      <rPr>
        <vertAlign val="superscript"/>
        <sz val="9"/>
        <rFont val="Arial"/>
        <family val="2"/>
      </rPr>
      <t>3</t>
    </r>
  </si>
  <si>
    <t xml:space="preserve">Άθροισμα (ΣσB) ΤΕΧΝΙΚΑ ΕΡΓΑ </t>
  </si>
  <si>
    <t>Δαπάνη (€)</t>
  </si>
  <si>
    <t>ΑΘΡΟΙΣΜΑ ΠΡΟΣ ΜΕΤΑΦΟΡΑ :</t>
  </si>
  <si>
    <t>ΑΘΡΟΙΣΜΑ AΠΟ ΜΕΤΑΦΟΡΑ :</t>
  </si>
  <si>
    <t>Άθροισμα (ΣσΕ) ΣΗΜΑΝΣΗ–ΑΣΦΑΛΕΙΑ</t>
  </si>
  <si>
    <r>
      <t xml:space="preserve">ΔΑΠΑΝΗ ΕΡΓΑΣΙΩΝ KATA MΕΛΕΤΗ </t>
    </r>
    <r>
      <rPr>
        <b/>
        <sz val="9"/>
        <rFont val="Arial"/>
        <family val="2"/>
        <charset val="161"/>
      </rPr>
      <t>(Σσ)</t>
    </r>
    <r>
      <rPr>
        <sz val="9"/>
        <rFont val="Arial"/>
        <family val="2"/>
        <charset val="161"/>
      </rPr>
      <t xml:space="preserve"> :</t>
    </r>
  </si>
  <si>
    <t>ΓΕ &amp; ΕΟ 18% :</t>
  </si>
  <si>
    <r>
      <t xml:space="preserve">ΣΥΝΟΛΙΚΗ ΔΑΠΑΝΗ ΕΡΓΑΣΙΩΝ KATA MΕΛΕΤΗ </t>
    </r>
    <r>
      <rPr>
        <b/>
        <sz val="9"/>
        <rFont val="Arial"/>
        <family val="2"/>
        <charset val="161"/>
      </rPr>
      <t>(ΣΣ)</t>
    </r>
    <r>
      <rPr>
        <sz val="9"/>
        <rFont val="Arial"/>
        <family val="2"/>
        <charset val="161"/>
      </rPr>
      <t xml:space="preserve"> :</t>
    </r>
  </si>
  <si>
    <t>ΑΠΡΟΒΛΕΠΤΑ 15% :</t>
  </si>
  <si>
    <r>
      <t xml:space="preserve">ΣΥΝΟΛΟ </t>
    </r>
    <r>
      <rPr>
        <b/>
        <sz val="9"/>
        <rFont val="Arial"/>
        <family val="2"/>
        <charset val="161"/>
      </rPr>
      <t>(Σ1)</t>
    </r>
    <r>
      <rPr>
        <sz val="9"/>
        <rFont val="Arial"/>
        <family val="2"/>
        <charset val="161"/>
      </rPr>
      <t xml:space="preserve"> :</t>
    </r>
  </si>
  <si>
    <t>ΑΝΑΘΕΩΡΗΣΗ :</t>
  </si>
  <si>
    <r>
      <t xml:space="preserve">ΣΥΝΟΛΟ </t>
    </r>
    <r>
      <rPr>
        <b/>
        <sz val="9"/>
        <rFont val="Arial"/>
        <family val="2"/>
        <charset val="161"/>
      </rPr>
      <t>(Σ2)</t>
    </r>
    <r>
      <rPr>
        <sz val="9"/>
        <rFont val="Arial"/>
        <family val="2"/>
        <charset val="161"/>
      </rPr>
      <t xml:space="preserve"> :</t>
    </r>
  </si>
  <si>
    <t>ΦΠΑ 24% :</t>
  </si>
  <si>
    <t>ΣΥΝΟΛΙΚΗ ΔΑΠΑΝΗ ΕΡΓΟΥ :</t>
  </si>
  <si>
    <t>ΠΕ Πολιτικός Μηχανικός</t>
  </si>
  <si>
    <t>ΧΩΜΑΤΟΥΡΓΙΚΕΣ ΕΡΓΑΣΙΕΣ</t>
  </si>
  <si>
    <t>Αποξήλωση μονόπλευρου χαλύβδινου στηθαίου ασφαλείας</t>
  </si>
  <si>
    <t>ΟIK–7788</t>
  </si>
  <si>
    <t>Α-14</t>
  </si>
  <si>
    <t xml:space="preserve">Καθαρισμός και μόρφωση τάφρου τριγωνικής διατομής ή τάφρου ερείσματος, σε κάθε είδους έδαφος </t>
  </si>
  <si>
    <t>ΟΔΟ-1310</t>
  </si>
  <si>
    <t>Ιωάννης Τσιρώνης</t>
  </si>
  <si>
    <t>ΤΕ Τοπ/φος Μηχανικός</t>
  </si>
  <si>
    <t>ΝΠΔΔ 2021</t>
  </si>
  <si>
    <t>Βελτίωση - συντήρηση επαρχιακού οδικού δικτύου (σήμανση οριζόντια και κατακόρυφη - ασφάλεια)</t>
  </si>
  <si>
    <t>Άρτα,  27/04/2021</t>
  </si>
  <si>
    <t>Άρτα, 06/25/2021</t>
  </si>
  <si>
    <t>Άρτα, 27/04/2021</t>
  </si>
</sst>
</file>

<file path=xl/styles.xml><?xml version="1.0" encoding="utf-8"?>
<styleSheet xmlns="http://schemas.openxmlformats.org/spreadsheetml/2006/main">
  <fonts count="17">
    <font>
      <sz val="10"/>
      <name val="Arial Greek"/>
      <charset val="161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  <charset val="161"/>
    </font>
    <font>
      <sz val="9"/>
      <name val="Arial"/>
      <family val="2"/>
      <charset val="161"/>
    </font>
    <font>
      <b/>
      <sz val="1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sz val="8"/>
      <name val="Arial"/>
      <family val="2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9"/>
      <color indexed="10"/>
      <name val="Arial"/>
      <family val="2"/>
      <charset val="161"/>
    </font>
    <font>
      <b/>
      <sz val="9"/>
      <color indexed="10"/>
      <name val="Arial"/>
      <family val="2"/>
      <charset val="161"/>
    </font>
    <font>
      <sz val="9"/>
      <name val="Times New Roman"/>
      <family val="1"/>
      <charset val="161"/>
    </font>
    <font>
      <sz val="9"/>
      <color indexed="8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5" fillId="0" borderId="0"/>
  </cellStyleXfs>
  <cellXfs count="101">
    <xf numFmtId="0" fontId="0" fillId="0" borderId="0" xfId="0"/>
    <xf numFmtId="2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justify" vertical="center" wrapText="1"/>
    </xf>
    <xf numFmtId="2" fontId="5" fillId="0" borderId="0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2" fontId="5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right" vertical="center"/>
    </xf>
    <xf numFmtId="2" fontId="2" fillId="3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left" vertical="center"/>
    </xf>
    <xf numFmtId="2" fontId="10" fillId="0" borderId="1" xfId="0" applyNumberFormat="1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left" vertical="center"/>
    </xf>
    <xf numFmtId="4" fontId="13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>
      <alignment horizontal="left" vertical="center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4" fillId="0" borderId="8" xfId="1" applyNumberFormat="1" applyFont="1" applyFill="1" applyBorder="1" applyAlignment="1">
      <alignment horizontal="center" vertical="center"/>
    </xf>
    <xf numFmtId="0" fontId="16" fillId="0" borderId="8" xfId="1" applyNumberFormat="1" applyFont="1" applyFill="1" applyBorder="1" applyAlignment="1">
      <alignment horizontal="left" vertical="center" wrapText="1"/>
    </xf>
    <xf numFmtId="0" fontId="5" fillId="0" borderId="8" xfId="1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 shrinkToFit="1"/>
    </xf>
    <xf numFmtId="2" fontId="4" fillId="2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horizontal="center" vertical="center" textRotation="90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shrinkToFit="1"/>
    </xf>
    <xf numFmtId="4" fontId="5" fillId="0" borderId="6" xfId="0" applyNumberFormat="1" applyFont="1" applyFill="1" applyBorder="1" applyAlignment="1">
      <alignment horizontal="right" vertical="center"/>
    </xf>
    <xf numFmtId="4" fontId="5" fillId="0" borderId="7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4" fontId="1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textRotation="90" wrapText="1"/>
    </xf>
    <xf numFmtId="2" fontId="4" fillId="2" borderId="2" xfId="0" applyNumberFormat="1" applyFont="1" applyFill="1" applyBorder="1" applyAlignment="1">
      <alignment horizontal="center" vertical="center" textRotation="90" wrapText="1"/>
    </xf>
    <xf numFmtId="2" fontId="4" fillId="2" borderId="3" xfId="0" applyNumberFormat="1" applyFont="1" applyFill="1" applyBorder="1" applyAlignment="1">
      <alignment horizontal="center" vertical="center" textRotation="90" wrapText="1"/>
    </xf>
    <xf numFmtId="2" fontId="4" fillId="2" borderId="4" xfId="0" applyNumberFormat="1" applyFont="1" applyFill="1" applyBorder="1" applyAlignment="1">
      <alignment horizontal="center" vertical="center" textRotation="90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textRotation="90" wrapText="1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1</xdr:rowOff>
    </xdr:from>
    <xdr:to>
      <xdr:col>2</xdr:col>
      <xdr:colOff>43001</xdr:colOff>
      <xdr:row>3</xdr:row>
      <xdr:rowOff>0</xdr:rowOff>
    </xdr:to>
    <xdr:pic>
      <xdr:nvPicPr>
        <xdr:cNvPr id="3" name="2 - Εικόνα" descr="national insignia 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326" y="1"/>
          <a:ext cx="490675" cy="485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M71"/>
  <sheetViews>
    <sheetView tabSelected="1" workbookViewId="0">
      <selection activeCell="N32" sqref="N32"/>
    </sheetView>
  </sheetViews>
  <sheetFormatPr defaultColWidth="9.140625" defaultRowHeight="12.95" customHeight="1"/>
  <cols>
    <col min="1" max="1" width="3.7109375" style="46" customWidth="1"/>
    <col min="2" max="2" width="6.7109375" style="57" customWidth="1"/>
    <col min="3" max="3" width="39.7109375" style="32" customWidth="1"/>
    <col min="4" max="4" width="9.7109375" style="1" customWidth="1"/>
    <col min="5" max="5" width="4.7109375" style="1" customWidth="1"/>
    <col min="6" max="6" width="7.85546875" style="9" customWidth="1"/>
    <col min="7" max="7" width="6.7109375" style="36" customWidth="1"/>
    <col min="8" max="8" width="10.28515625" style="8" customWidth="1"/>
    <col min="9" max="9" width="10.42578125" style="8" customWidth="1"/>
    <col min="10" max="16384" width="9.140625" style="1"/>
  </cols>
  <sheetData>
    <row r="4" spans="1:9" ht="12.95" customHeight="1">
      <c r="A4" s="46" t="s">
        <v>0</v>
      </c>
      <c r="C4" s="31"/>
      <c r="D4" s="4" t="s">
        <v>1</v>
      </c>
      <c r="E4" s="45" t="s">
        <v>107</v>
      </c>
      <c r="F4" s="11"/>
    </row>
    <row r="5" spans="1:9" ht="12.95" customHeight="1">
      <c r="A5" s="46" t="s">
        <v>6</v>
      </c>
      <c r="C5" s="31"/>
      <c r="D5" s="4" t="s">
        <v>9</v>
      </c>
      <c r="E5" s="89" t="s">
        <v>108</v>
      </c>
      <c r="F5" s="89"/>
      <c r="G5" s="89"/>
      <c r="H5" s="89"/>
      <c r="I5" s="89"/>
    </row>
    <row r="6" spans="1:9" ht="12.95" customHeight="1">
      <c r="A6" s="46" t="s">
        <v>7</v>
      </c>
      <c r="D6" s="6"/>
      <c r="E6" s="89"/>
      <c r="F6" s="89"/>
      <c r="G6" s="89"/>
      <c r="H6" s="89"/>
      <c r="I6" s="89"/>
    </row>
    <row r="7" spans="1:9" ht="12.95" customHeight="1">
      <c r="A7" s="46" t="s">
        <v>8</v>
      </c>
      <c r="D7" s="5"/>
      <c r="E7" s="90"/>
      <c r="F7" s="90"/>
      <c r="G7" s="90"/>
      <c r="H7" s="90"/>
      <c r="I7" s="90"/>
    </row>
    <row r="8" spans="1:9" ht="12.95" customHeight="1">
      <c r="A8" s="46" t="s">
        <v>53</v>
      </c>
    </row>
    <row r="9" spans="1:9" ht="18">
      <c r="A9" s="99" t="s">
        <v>49</v>
      </c>
      <c r="B9" s="99"/>
      <c r="C9" s="99"/>
      <c r="D9" s="99"/>
      <c r="E9" s="99"/>
      <c r="F9" s="99"/>
      <c r="G9" s="99"/>
      <c r="H9" s="99"/>
      <c r="I9" s="99"/>
    </row>
    <row r="10" spans="1:9" s="27" customFormat="1" ht="12.95" customHeight="1">
      <c r="A10" s="94" t="s">
        <v>2</v>
      </c>
      <c r="B10" s="95" t="s">
        <v>44</v>
      </c>
      <c r="C10" s="98" t="s">
        <v>10</v>
      </c>
      <c r="D10" s="98" t="s">
        <v>43</v>
      </c>
      <c r="E10" s="80" t="s">
        <v>11</v>
      </c>
      <c r="F10" s="81" t="s">
        <v>5</v>
      </c>
      <c r="G10" s="100" t="s">
        <v>12</v>
      </c>
      <c r="H10" s="78" t="s">
        <v>85</v>
      </c>
      <c r="I10" s="78"/>
    </row>
    <row r="11" spans="1:9" s="27" customFormat="1" ht="12.95" customHeight="1">
      <c r="A11" s="94"/>
      <c r="B11" s="96"/>
      <c r="C11" s="98"/>
      <c r="D11" s="98"/>
      <c r="E11" s="80"/>
      <c r="F11" s="81"/>
      <c r="G11" s="100"/>
      <c r="H11" s="82" t="s">
        <v>13</v>
      </c>
      <c r="I11" s="82" t="s">
        <v>14</v>
      </c>
    </row>
    <row r="12" spans="1:9" s="27" customFormat="1" ht="12.95" customHeight="1">
      <c r="A12" s="94"/>
      <c r="B12" s="96"/>
      <c r="C12" s="98"/>
      <c r="D12" s="98"/>
      <c r="E12" s="80"/>
      <c r="F12" s="81"/>
      <c r="G12" s="100"/>
      <c r="H12" s="82"/>
      <c r="I12" s="82"/>
    </row>
    <row r="13" spans="1:9" s="27" customFormat="1" ht="12.95" customHeight="1">
      <c r="A13" s="94"/>
      <c r="B13" s="97"/>
      <c r="C13" s="98"/>
      <c r="D13" s="98"/>
      <c r="E13" s="80"/>
      <c r="F13" s="81"/>
      <c r="G13" s="100"/>
      <c r="H13" s="82"/>
      <c r="I13" s="82"/>
    </row>
    <row r="14" spans="1:9" ht="15">
      <c r="A14" s="47"/>
      <c r="C14" s="43" t="s">
        <v>74</v>
      </c>
      <c r="D14" s="42"/>
      <c r="F14" s="8"/>
      <c r="G14" s="38"/>
      <c r="H14" s="10"/>
    </row>
    <row r="15" spans="1:9" ht="12">
      <c r="A15" s="48"/>
      <c r="B15" s="58"/>
      <c r="C15" s="55" t="s">
        <v>99</v>
      </c>
      <c r="D15" s="56"/>
      <c r="E15" s="15"/>
      <c r="F15" s="16"/>
      <c r="G15" s="39"/>
      <c r="H15" s="17"/>
      <c r="I15" s="16"/>
    </row>
    <row r="16" spans="1:9" ht="36">
      <c r="A16" s="49">
        <v>1</v>
      </c>
      <c r="B16" s="73" t="s">
        <v>102</v>
      </c>
      <c r="C16" s="74" t="s">
        <v>103</v>
      </c>
      <c r="D16" s="75" t="s">
        <v>104</v>
      </c>
      <c r="E16" s="75" t="s">
        <v>4</v>
      </c>
      <c r="F16" s="20">
        <v>1000</v>
      </c>
      <c r="G16" s="62">
        <v>0.65</v>
      </c>
      <c r="H16" s="24">
        <f>F16*G16</f>
        <v>650</v>
      </c>
      <c r="I16" s="16"/>
    </row>
    <row r="17" spans="1:9" ht="12.95" customHeight="1">
      <c r="A17" s="48"/>
      <c r="B17" s="58"/>
      <c r="C17" s="55" t="s">
        <v>75</v>
      </c>
      <c r="D17" s="18"/>
      <c r="E17" s="15"/>
      <c r="F17" s="16"/>
      <c r="G17" s="39"/>
      <c r="H17" s="17"/>
      <c r="I17" s="16"/>
    </row>
    <row r="18" spans="1:9" ht="12">
      <c r="A18" s="48"/>
      <c r="B18" s="34" t="s">
        <v>77</v>
      </c>
      <c r="C18" s="44" t="s">
        <v>76</v>
      </c>
      <c r="D18" s="19"/>
      <c r="E18" s="14"/>
      <c r="F18" s="20"/>
      <c r="G18" s="39"/>
      <c r="H18" s="17"/>
      <c r="I18" s="16"/>
    </row>
    <row r="19" spans="1:9" ht="12">
      <c r="A19" s="48"/>
      <c r="B19" s="34" t="s">
        <v>78</v>
      </c>
      <c r="C19" s="30" t="s">
        <v>79</v>
      </c>
      <c r="D19" s="19"/>
      <c r="E19" s="14"/>
      <c r="F19" s="20"/>
      <c r="G19" s="39"/>
      <c r="H19" s="17"/>
      <c r="I19" s="16"/>
    </row>
    <row r="20" spans="1:9" ht="24">
      <c r="A20" s="48">
        <v>2</v>
      </c>
      <c r="B20" s="59" t="s">
        <v>80</v>
      </c>
      <c r="C20" s="30" t="s">
        <v>81</v>
      </c>
      <c r="D20" s="22" t="s">
        <v>82</v>
      </c>
      <c r="E20" s="23" t="s">
        <v>83</v>
      </c>
      <c r="F20" s="20">
        <v>2</v>
      </c>
      <c r="G20" s="29">
        <v>126</v>
      </c>
      <c r="H20" s="24">
        <f>ROUND(F20*G20,2)</f>
        <v>252</v>
      </c>
      <c r="I20" s="16"/>
    </row>
    <row r="21" spans="1:9" ht="12">
      <c r="A21" s="49"/>
      <c r="B21" s="34"/>
      <c r="C21" s="56"/>
      <c r="D21" s="22"/>
      <c r="E21" s="63"/>
      <c r="F21" s="64"/>
      <c r="G21" s="65"/>
      <c r="H21" s="24"/>
      <c r="I21" s="16"/>
    </row>
    <row r="22" spans="1:9" ht="12">
      <c r="A22" s="49"/>
      <c r="B22" s="66"/>
      <c r="C22" s="25"/>
      <c r="D22" s="67"/>
      <c r="E22" s="63"/>
      <c r="F22" s="64"/>
      <c r="G22" s="68"/>
      <c r="H22" s="24"/>
      <c r="I22" s="16"/>
    </row>
    <row r="23" spans="1:9" ht="12">
      <c r="A23" s="49"/>
      <c r="B23" s="69"/>
      <c r="C23" s="70"/>
      <c r="D23" s="71"/>
      <c r="E23" s="71"/>
      <c r="F23" s="64"/>
      <c r="G23" s="68"/>
      <c r="H23" s="24"/>
      <c r="I23" s="16"/>
    </row>
    <row r="24" spans="1:9" ht="15">
      <c r="A24" s="47"/>
      <c r="B24" s="60"/>
      <c r="C24" s="51" t="s">
        <v>84</v>
      </c>
      <c r="D24" s="3"/>
      <c r="E24" s="35"/>
      <c r="F24" s="12"/>
      <c r="H24" s="9">
        <f>SUM(H15:H23)</f>
        <v>902</v>
      </c>
      <c r="I24" s="8">
        <f>H24</f>
        <v>902</v>
      </c>
    </row>
    <row r="25" spans="1:9" ht="12">
      <c r="A25" s="47"/>
      <c r="B25" s="60"/>
      <c r="D25" s="3"/>
      <c r="E25" s="35"/>
      <c r="F25" s="12"/>
      <c r="H25" s="9"/>
    </row>
    <row r="26" spans="1:9" ht="15">
      <c r="A26" s="47"/>
      <c r="C26" s="43" t="s">
        <v>59</v>
      </c>
      <c r="D26" s="42"/>
      <c r="F26" s="8"/>
      <c r="G26" s="38"/>
      <c r="H26" s="10"/>
    </row>
    <row r="27" spans="1:9" ht="12.95" customHeight="1">
      <c r="A27" s="48"/>
      <c r="B27" s="58"/>
      <c r="C27" s="55" t="s">
        <v>15</v>
      </c>
      <c r="D27" s="18"/>
      <c r="E27" s="15"/>
      <c r="F27" s="16"/>
      <c r="G27" s="39"/>
      <c r="H27" s="17"/>
      <c r="I27" s="16"/>
    </row>
    <row r="28" spans="1:9" ht="12">
      <c r="A28" s="48"/>
      <c r="B28" s="34" t="s">
        <v>17</v>
      </c>
      <c r="C28" s="33" t="s">
        <v>16</v>
      </c>
      <c r="D28" s="19"/>
      <c r="E28" s="14"/>
      <c r="F28" s="20"/>
      <c r="G28" s="39"/>
      <c r="H28" s="17"/>
      <c r="I28" s="16"/>
    </row>
    <row r="29" spans="1:9" ht="60">
      <c r="A29" s="48"/>
      <c r="B29" s="34" t="s">
        <v>18</v>
      </c>
      <c r="C29" s="30" t="s">
        <v>58</v>
      </c>
      <c r="D29" s="19"/>
      <c r="E29" s="14"/>
      <c r="F29" s="20"/>
      <c r="G29" s="39"/>
      <c r="H29" s="17"/>
      <c r="I29" s="16"/>
    </row>
    <row r="30" spans="1:9" ht="24">
      <c r="A30" s="48">
        <v>3</v>
      </c>
      <c r="B30" s="34" t="s">
        <v>19</v>
      </c>
      <c r="C30" s="30" t="s">
        <v>20</v>
      </c>
      <c r="D30" s="22" t="s">
        <v>21</v>
      </c>
      <c r="E30" s="23" t="s">
        <v>4</v>
      </c>
      <c r="F30" s="20">
        <v>575</v>
      </c>
      <c r="G30" s="29">
        <v>45</v>
      </c>
      <c r="H30" s="24">
        <f>ROUND(F30*G30,2)</f>
        <v>25875</v>
      </c>
      <c r="I30" s="16"/>
    </row>
    <row r="31" spans="1:9" ht="36">
      <c r="A31" s="49"/>
      <c r="B31" s="34" t="s">
        <v>55</v>
      </c>
      <c r="C31" s="21" t="s">
        <v>54</v>
      </c>
      <c r="D31" s="22"/>
      <c r="E31" s="23"/>
      <c r="F31" s="24"/>
      <c r="G31" s="28"/>
      <c r="H31" s="24"/>
      <c r="I31" s="16"/>
    </row>
    <row r="32" spans="1:9" ht="36">
      <c r="A32" s="49">
        <v>4</v>
      </c>
      <c r="B32" s="34" t="s">
        <v>56</v>
      </c>
      <c r="C32" s="21" t="s">
        <v>57</v>
      </c>
      <c r="D32" s="22" t="s">
        <v>21</v>
      </c>
      <c r="E32" s="23" t="s">
        <v>4</v>
      </c>
      <c r="F32" s="20">
        <v>140</v>
      </c>
      <c r="G32" s="29">
        <v>85</v>
      </c>
      <c r="H32" s="24">
        <f>ROUND(F32*G32,2)</f>
        <v>11900</v>
      </c>
      <c r="I32" s="16"/>
    </row>
    <row r="33" spans="1:9" ht="24">
      <c r="A33" s="49"/>
      <c r="B33" s="34" t="s">
        <v>60</v>
      </c>
      <c r="C33" s="21" t="s">
        <v>100</v>
      </c>
      <c r="D33" s="22"/>
      <c r="E33" s="23"/>
      <c r="F33" s="20"/>
      <c r="G33" s="29"/>
      <c r="H33" s="24"/>
      <c r="I33" s="16"/>
    </row>
    <row r="34" spans="1:9" ht="24">
      <c r="A34" s="49">
        <v>5</v>
      </c>
      <c r="B34" s="34" t="s">
        <v>61</v>
      </c>
      <c r="C34" s="21" t="s">
        <v>62</v>
      </c>
      <c r="D34" s="22" t="s">
        <v>63</v>
      </c>
      <c r="E34" s="23" t="s">
        <v>4</v>
      </c>
      <c r="F34" s="20">
        <v>24</v>
      </c>
      <c r="G34" s="29">
        <v>2.5</v>
      </c>
      <c r="H34" s="24">
        <f>ROUND(F34*G34,2)</f>
        <v>60</v>
      </c>
      <c r="I34" s="16"/>
    </row>
    <row r="35" spans="1:9" ht="12.95" customHeight="1">
      <c r="A35" s="48"/>
      <c r="B35" s="34"/>
      <c r="C35" s="55" t="s">
        <v>64</v>
      </c>
      <c r="D35" s="19"/>
      <c r="E35" s="14"/>
      <c r="F35" s="20"/>
      <c r="G35" s="40"/>
      <c r="H35" s="17"/>
      <c r="I35" s="16"/>
    </row>
    <row r="36" spans="1:9" ht="12">
      <c r="A36" s="49">
        <v>6</v>
      </c>
      <c r="B36" s="34" t="s">
        <v>65</v>
      </c>
      <c r="C36" s="21" t="s">
        <v>66</v>
      </c>
      <c r="D36" s="22" t="s">
        <v>67</v>
      </c>
      <c r="E36" s="23" t="s">
        <v>68</v>
      </c>
      <c r="F36" s="20">
        <v>30</v>
      </c>
      <c r="G36" s="29">
        <v>11.5</v>
      </c>
      <c r="H36" s="24">
        <f>ROUND(F36*G36,2)</f>
        <v>345</v>
      </c>
      <c r="I36" s="16"/>
    </row>
    <row r="37" spans="1:9" ht="12.95" customHeight="1">
      <c r="A37" s="48"/>
      <c r="B37" s="34"/>
      <c r="C37" s="55" t="s">
        <v>22</v>
      </c>
      <c r="D37" s="19"/>
      <c r="E37" s="14"/>
      <c r="F37" s="20"/>
      <c r="G37" s="40"/>
      <c r="H37" s="17"/>
      <c r="I37" s="16"/>
    </row>
    <row r="38" spans="1:9" ht="12.95" customHeight="1">
      <c r="A38" s="49"/>
      <c r="B38" s="34" t="s">
        <v>23</v>
      </c>
      <c r="C38" s="25" t="s">
        <v>24</v>
      </c>
      <c r="D38" s="22"/>
      <c r="E38" s="23"/>
      <c r="F38" s="24"/>
      <c r="G38" s="29"/>
      <c r="H38" s="24"/>
      <c r="I38" s="24"/>
    </row>
    <row r="39" spans="1:9" ht="36">
      <c r="A39" s="49"/>
      <c r="B39" s="34" t="s">
        <v>25</v>
      </c>
      <c r="C39" s="25" t="s">
        <v>26</v>
      </c>
      <c r="D39" s="22"/>
      <c r="E39" s="23"/>
      <c r="F39" s="24"/>
      <c r="G39" s="29"/>
      <c r="H39" s="24"/>
      <c r="I39" s="24"/>
    </row>
    <row r="40" spans="1:9" ht="36">
      <c r="A40" s="49">
        <v>7</v>
      </c>
      <c r="B40" s="34" t="s">
        <v>27</v>
      </c>
      <c r="C40" s="25" t="s">
        <v>28</v>
      </c>
      <c r="D40" s="22" t="s">
        <v>29</v>
      </c>
      <c r="E40" s="23" t="s">
        <v>42</v>
      </c>
      <c r="F40" s="24">
        <v>3</v>
      </c>
      <c r="G40" s="29">
        <v>133</v>
      </c>
      <c r="H40" s="24">
        <f>ROUND(F40*G40,2)</f>
        <v>399</v>
      </c>
      <c r="I40" s="24"/>
    </row>
    <row r="41" spans="1:9" ht="24">
      <c r="A41" s="49"/>
      <c r="B41" s="34" t="s">
        <v>30</v>
      </c>
      <c r="C41" s="25" t="s">
        <v>31</v>
      </c>
      <c r="D41" s="22"/>
      <c r="E41" s="23"/>
      <c r="F41" s="24"/>
      <c r="G41" s="29"/>
      <c r="H41" s="24"/>
      <c r="I41" s="24"/>
    </row>
    <row r="42" spans="1:9" s="27" customFormat="1" ht="20.100000000000001" customHeight="1">
      <c r="A42" s="50"/>
      <c r="B42" s="37"/>
      <c r="C42" s="87" t="s">
        <v>86</v>
      </c>
      <c r="D42" s="87"/>
      <c r="E42" s="87"/>
      <c r="F42" s="87"/>
      <c r="G42" s="87"/>
      <c r="H42" s="54">
        <f>SUM(H27:H41)</f>
        <v>38579</v>
      </c>
      <c r="I42" s="54"/>
    </row>
    <row r="43" spans="1:9" s="27" customFormat="1" ht="20.100000000000001" customHeight="1">
      <c r="A43" s="50"/>
      <c r="B43" s="37"/>
      <c r="C43" s="87" t="s">
        <v>87</v>
      </c>
      <c r="D43" s="87"/>
      <c r="E43" s="87"/>
      <c r="F43" s="87"/>
      <c r="G43" s="87"/>
      <c r="H43" s="54">
        <f>H42</f>
        <v>38579</v>
      </c>
      <c r="I43" s="54"/>
    </row>
    <row r="44" spans="1:9" ht="24">
      <c r="A44" s="49">
        <v>8</v>
      </c>
      <c r="B44" s="34" t="s">
        <v>32</v>
      </c>
      <c r="C44" s="26" t="s">
        <v>33</v>
      </c>
      <c r="D44" s="22" t="s">
        <v>29</v>
      </c>
      <c r="E44" s="23" t="s">
        <v>68</v>
      </c>
      <c r="F44" s="24">
        <v>5</v>
      </c>
      <c r="G44" s="29">
        <v>53.7</v>
      </c>
      <c r="H44" s="24">
        <f>ROUND(F44*G44,2)</f>
        <v>268.5</v>
      </c>
      <c r="I44" s="16"/>
    </row>
    <row r="45" spans="1:9" ht="12.95" customHeight="1">
      <c r="A45" s="49">
        <v>9</v>
      </c>
      <c r="B45" s="34" t="s">
        <v>34</v>
      </c>
      <c r="C45" s="26" t="s">
        <v>35</v>
      </c>
      <c r="D45" s="22" t="s">
        <v>29</v>
      </c>
      <c r="E45" s="23" t="s">
        <v>68</v>
      </c>
      <c r="F45" s="24">
        <v>5</v>
      </c>
      <c r="G45" s="29">
        <v>53.7</v>
      </c>
      <c r="H45" s="24">
        <f>ROUND(F45*G45,2)</f>
        <v>268.5</v>
      </c>
      <c r="I45" s="16"/>
    </row>
    <row r="46" spans="1:9" ht="12.95" customHeight="1">
      <c r="A46" s="49"/>
      <c r="B46" s="34" t="s">
        <v>37</v>
      </c>
      <c r="C46" s="25" t="s">
        <v>36</v>
      </c>
      <c r="D46" s="22"/>
      <c r="E46" s="23"/>
      <c r="F46" s="24"/>
      <c r="G46" s="29"/>
      <c r="H46" s="24"/>
      <c r="I46" s="16"/>
    </row>
    <row r="47" spans="1:9" ht="24">
      <c r="A47" s="49">
        <v>10</v>
      </c>
      <c r="B47" s="34" t="s">
        <v>38</v>
      </c>
      <c r="C47" s="26" t="s">
        <v>40</v>
      </c>
      <c r="D47" s="22" t="s">
        <v>21</v>
      </c>
      <c r="E47" s="23" t="s">
        <v>68</v>
      </c>
      <c r="F47" s="24">
        <v>10</v>
      </c>
      <c r="G47" s="29">
        <v>31.1</v>
      </c>
      <c r="H47" s="24">
        <f>ROUND(F47*G47,2)</f>
        <v>311</v>
      </c>
      <c r="I47" s="16"/>
    </row>
    <row r="48" spans="1:9" ht="24">
      <c r="A48" s="49">
        <v>11</v>
      </c>
      <c r="B48" s="34" t="s">
        <v>39</v>
      </c>
      <c r="C48" s="26" t="s">
        <v>41</v>
      </c>
      <c r="D48" s="22" t="s">
        <v>21</v>
      </c>
      <c r="E48" s="23" t="s">
        <v>68</v>
      </c>
      <c r="F48" s="24">
        <v>2</v>
      </c>
      <c r="G48" s="29">
        <v>49.3</v>
      </c>
      <c r="H48" s="24">
        <f t="shared" ref="H48" si="0">ROUND(F48*G48,2)</f>
        <v>98.6</v>
      </c>
      <c r="I48" s="16"/>
    </row>
    <row r="49" spans="1:13" ht="12.95" customHeight="1">
      <c r="A49" s="49"/>
      <c r="B49" s="34"/>
      <c r="C49" s="34"/>
      <c r="D49" s="22"/>
      <c r="E49" s="23"/>
      <c r="F49" s="20"/>
      <c r="G49" s="40"/>
      <c r="H49" s="24"/>
      <c r="I49" s="24"/>
    </row>
    <row r="50" spans="1:13" ht="12.95" customHeight="1">
      <c r="A50" s="48"/>
      <c r="B50" s="34"/>
      <c r="C50" s="55" t="s">
        <v>69</v>
      </c>
      <c r="D50" s="19"/>
      <c r="E50" s="14"/>
      <c r="F50" s="20"/>
      <c r="G50" s="40"/>
      <c r="H50" s="17"/>
      <c r="I50" s="16"/>
    </row>
    <row r="51" spans="1:13" ht="12.95" customHeight="1">
      <c r="A51" s="49"/>
      <c r="B51" s="34" t="s">
        <v>70</v>
      </c>
      <c r="C51" s="25" t="s">
        <v>71</v>
      </c>
      <c r="D51" s="22"/>
      <c r="E51" s="23"/>
      <c r="F51" s="20"/>
      <c r="G51" s="40"/>
      <c r="H51" s="24"/>
      <c r="I51" s="24"/>
    </row>
    <row r="52" spans="1:13" ht="24">
      <c r="A52" s="49">
        <v>12</v>
      </c>
      <c r="B52" s="34" t="s">
        <v>72</v>
      </c>
      <c r="C52" s="34" t="s">
        <v>73</v>
      </c>
      <c r="D52" s="22" t="s">
        <v>101</v>
      </c>
      <c r="E52" s="23" t="s">
        <v>42</v>
      </c>
      <c r="F52" s="20">
        <v>5000</v>
      </c>
      <c r="G52" s="40">
        <v>3.8</v>
      </c>
      <c r="H52" s="24">
        <f t="shared" ref="H52" si="1">ROUND(F52*G52,2)</f>
        <v>19000</v>
      </c>
      <c r="I52" s="24"/>
    </row>
    <row r="53" spans="1:13" ht="15" customHeight="1">
      <c r="A53" s="47"/>
      <c r="B53" s="60"/>
      <c r="C53" s="51" t="s">
        <v>88</v>
      </c>
      <c r="D53" s="3"/>
      <c r="E53" s="35"/>
      <c r="F53" s="12"/>
      <c r="H53" s="9">
        <f>SUM(H43:H52)</f>
        <v>58525.599999999999</v>
      </c>
      <c r="I53" s="8">
        <f>H53</f>
        <v>58525.599999999999</v>
      </c>
    </row>
    <row r="54" spans="1:13" ht="12.95" customHeight="1">
      <c r="A54" s="50"/>
      <c r="B54" s="37"/>
      <c r="C54" s="37"/>
      <c r="D54" s="3"/>
      <c r="E54" s="35"/>
      <c r="F54" s="12"/>
      <c r="G54" s="41"/>
      <c r="H54" s="9"/>
      <c r="I54" s="9"/>
    </row>
    <row r="55" spans="1:13" s="27" customFormat="1" ht="12.95" customHeight="1">
      <c r="A55" s="84" t="s">
        <v>89</v>
      </c>
      <c r="B55" s="85"/>
      <c r="C55" s="85"/>
      <c r="D55" s="85"/>
      <c r="E55" s="85"/>
      <c r="F55" s="85"/>
      <c r="G55" s="86"/>
      <c r="H55" s="79">
        <f>SUM(I17:I53)</f>
        <v>59427.6</v>
      </c>
      <c r="I55" s="79"/>
      <c r="J55" s="52"/>
      <c r="K55" s="52"/>
      <c r="L55" s="52"/>
      <c r="M55" s="52"/>
    </row>
    <row r="56" spans="1:13" s="27" customFormat="1" ht="12.95" customHeight="1">
      <c r="A56" s="84" t="s">
        <v>90</v>
      </c>
      <c r="B56" s="85"/>
      <c r="C56" s="85"/>
      <c r="D56" s="85"/>
      <c r="E56" s="85"/>
      <c r="F56" s="85"/>
      <c r="G56" s="86"/>
      <c r="H56" s="83">
        <f>0.18*H55</f>
        <v>10696.967999999999</v>
      </c>
      <c r="I56" s="83"/>
      <c r="J56" s="52"/>
      <c r="K56" s="52"/>
      <c r="L56" s="52"/>
      <c r="M56" s="52"/>
    </row>
    <row r="57" spans="1:13" s="27" customFormat="1" ht="12.95" customHeight="1">
      <c r="A57" s="84" t="s">
        <v>91</v>
      </c>
      <c r="B57" s="85"/>
      <c r="C57" s="85"/>
      <c r="D57" s="85"/>
      <c r="E57" s="85"/>
      <c r="F57" s="85"/>
      <c r="G57" s="86"/>
      <c r="H57" s="79">
        <f>SUM(H55:I56)</f>
        <v>70124.567999999999</v>
      </c>
      <c r="I57" s="79"/>
      <c r="J57" s="52"/>
      <c r="K57" s="52"/>
      <c r="L57" s="52"/>
      <c r="M57" s="52"/>
    </row>
    <row r="58" spans="1:13" s="27" customFormat="1" ht="12.95" customHeight="1">
      <c r="A58" s="84" t="s">
        <v>92</v>
      </c>
      <c r="B58" s="85"/>
      <c r="C58" s="85"/>
      <c r="D58" s="85"/>
      <c r="E58" s="85"/>
      <c r="F58" s="85"/>
      <c r="G58" s="86"/>
      <c r="H58" s="83">
        <f>0.15*H57</f>
        <v>10518.6852</v>
      </c>
      <c r="I58" s="83"/>
      <c r="J58" s="52"/>
      <c r="K58" s="52"/>
      <c r="L58" s="52"/>
      <c r="M58" s="52"/>
    </row>
    <row r="59" spans="1:13" s="27" customFormat="1" ht="12.95" customHeight="1">
      <c r="A59" s="84" t="s">
        <v>93</v>
      </c>
      <c r="B59" s="85"/>
      <c r="C59" s="85"/>
      <c r="D59" s="85"/>
      <c r="E59" s="85"/>
      <c r="F59" s="85"/>
      <c r="G59" s="86"/>
      <c r="H59" s="79">
        <f>SUM(H57:I58)</f>
        <v>80643.253200000006</v>
      </c>
      <c r="I59" s="79"/>
      <c r="J59" s="52"/>
      <c r="K59" s="52"/>
      <c r="L59" s="52"/>
      <c r="M59" s="52"/>
    </row>
    <row r="60" spans="1:13" s="27" customFormat="1" ht="12.95" customHeight="1">
      <c r="A60" s="84" t="s">
        <v>94</v>
      </c>
      <c r="B60" s="85"/>
      <c r="C60" s="85"/>
      <c r="D60" s="85"/>
      <c r="E60" s="85"/>
      <c r="F60" s="85"/>
      <c r="G60" s="86"/>
      <c r="H60" s="83">
        <f>H61-H59</f>
        <v>1.9067999999970198</v>
      </c>
      <c r="I60" s="83"/>
      <c r="J60" s="52"/>
      <c r="K60" s="52"/>
      <c r="L60" s="52"/>
      <c r="M60" s="52"/>
    </row>
    <row r="61" spans="1:13" s="27" customFormat="1" ht="12.95" customHeight="1">
      <c r="A61" s="84" t="s">
        <v>95</v>
      </c>
      <c r="B61" s="85"/>
      <c r="C61" s="85"/>
      <c r="D61" s="85"/>
      <c r="E61" s="85"/>
      <c r="F61" s="85"/>
      <c r="G61" s="86"/>
      <c r="H61" s="79">
        <f>ROUND(H63/1.24,2)</f>
        <v>80645.16</v>
      </c>
      <c r="I61" s="79"/>
      <c r="J61" s="52"/>
      <c r="K61" s="52"/>
      <c r="L61" s="52"/>
      <c r="M61" s="52"/>
    </row>
    <row r="62" spans="1:13" s="27" customFormat="1" ht="12.95" customHeight="1">
      <c r="A62" s="84" t="s">
        <v>96</v>
      </c>
      <c r="B62" s="85"/>
      <c r="C62" s="85"/>
      <c r="D62" s="85"/>
      <c r="E62" s="85"/>
      <c r="F62" s="85"/>
      <c r="G62" s="86"/>
      <c r="H62" s="83">
        <f>0.24*H61</f>
        <v>19354.838400000001</v>
      </c>
      <c r="I62" s="83"/>
      <c r="J62" s="52"/>
      <c r="K62" s="52"/>
      <c r="L62" s="52"/>
      <c r="M62" s="52"/>
    </row>
    <row r="63" spans="1:13" s="27" customFormat="1" ht="12.95" customHeight="1">
      <c r="A63" s="84" t="s">
        <v>97</v>
      </c>
      <c r="B63" s="85"/>
      <c r="C63" s="85"/>
      <c r="D63" s="85"/>
      <c r="E63" s="85"/>
      <c r="F63" s="85"/>
      <c r="G63" s="86"/>
      <c r="H63" s="79">
        <v>100000</v>
      </c>
      <c r="I63" s="79"/>
      <c r="J63" s="52"/>
      <c r="K63" s="52"/>
      <c r="L63" s="52"/>
      <c r="M63" s="52"/>
    </row>
    <row r="64" spans="1:13" ht="12.95" customHeight="1">
      <c r="H64" s="1"/>
    </row>
    <row r="65" spans="2:9" ht="12.95" customHeight="1">
      <c r="E65" s="3" t="s">
        <v>3</v>
      </c>
      <c r="H65" s="91" t="s">
        <v>46</v>
      </c>
      <c r="I65" s="91"/>
    </row>
    <row r="66" spans="2:9" ht="12.95" customHeight="1">
      <c r="B66" s="61"/>
      <c r="C66" s="76" t="s">
        <v>109</v>
      </c>
      <c r="E66" s="77" t="s">
        <v>110</v>
      </c>
      <c r="H66" s="92" t="s">
        <v>111</v>
      </c>
      <c r="I66" s="92"/>
    </row>
    <row r="67" spans="2:9" ht="12.95" customHeight="1">
      <c r="B67" s="61"/>
      <c r="C67" s="53" t="s">
        <v>50</v>
      </c>
      <c r="E67" s="3" t="s">
        <v>47</v>
      </c>
      <c r="G67" s="38"/>
      <c r="H67" s="93" t="s">
        <v>48</v>
      </c>
      <c r="I67" s="93"/>
    </row>
    <row r="68" spans="2:9" ht="12.95" customHeight="1">
      <c r="B68" s="61"/>
      <c r="C68" s="53"/>
      <c r="E68" s="7"/>
      <c r="G68" s="41"/>
      <c r="H68" s="1"/>
      <c r="I68" s="13"/>
    </row>
    <row r="69" spans="2:9" ht="12.95" customHeight="1">
      <c r="B69" s="61"/>
      <c r="C69" s="53"/>
      <c r="D69" s="7"/>
      <c r="E69" s="2"/>
      <c r="G69" s="41"/>
      <c r="H69" s="7"/>
      <c r="I69" s="13"/>
    </row>
    <row r="70" spans="2:9" ht="12.95" customHeight="1">
      <c r="B70" s="61"/>
      <c r="C70" s="72" t="s">
        <v>105</v>
      </c>
      <c r="E70" s="35" t="s">
        <v>45</v>
      </c>
      <c r="G70" s="41"/>
      <c r="H70" s="88" t="s">
        <v>52</v>
      </c>
      <c r="I70" s="88"/>
    </row>
    <row r="71" spans="2:9" ht="12.95" customHeight="1">
      <c r="B71" s="61"/>
      <c r="C71" s="72" t="s">
        <v>106</v>
      </c>
      <c r="E71" s="35" t="s">
        <v>51</v>
      </c>
      <c r="H71" s="88" t="s">
        <v>98</v>
      </c>
      <c r="I71" s="88"/>
    </row>
  </sheetData>
  <mergeCells count="37">
    <mergeCell ref="E5:I7"/>
    <mergeCell ref="H65:I65"/>
    <mergeCell ref="H66:I66"/>
    <mergeCell ref="H67:I67"/>
    <mergeCell ref="A58:G58"/>
    <mergeCell ref="A59:G59"/>
    <mergeCell ref="A60:G60"/>
    <mergeCell ref="A61:G61"/>
    <mergeCell ref="A62:G62"/>
    <mergeCell ref="A10:A13"/>
    <mergeCell ref="B10:B13"/>
    <mergeCell ref="C10:C13"/>
    <mergeCell ref="D10:D13"/>
    <mergeCell ref="H11:H13"/>
    <mergeCell ref="A9:I9"/>
    <mergeCell ref="G10:G13"/>
    <mergeCell ref="H70:I70"/>
    <mergeCell ref="H71:I71"/>
    <mergeCell ref="A55:G55"/>
    <mergeCell ref="H55:I55"/>
    <mergeCell ref="A56:G56"/>
    <mergeCell ref="H62:I62"/>
    <mergeCell ref="H61:I61"/>
    <mergeCell ref="H59:I59"/>
    <mergeCell ref="H60:I60"/>
    <mergeCell ref="A57:G57"/>
    <mergeCell ref="H10:I10"/>
    <mergeCell ref="H63:I63"/>
    <mergeCell ref="E10:E13"/>
    <mergeCell ref="F10:F13"/>
    <mergeCell ref="I11:I13"/>
    <mergeCell ref="H56:I56"/>
    <mergeCell ref="H57:I57"/>
    <mergeCell ref="H58:I58"/>
    <mergeCell ref="A63:G63"/>
    <mergeCell ref="C42:G42"/>
    <mergeCell ref="C43:G43"/>
  </mergeCells>
  <phoneticPr fontId="0" type="noConversion"/>
  <pageMargins left="0.39370078740157483" right="0.19685039370078741" top="0.59055118110236227" bottom="0.59055118110236227" header="0.31496062992125984" footer="0.31496062992125984"/>
  <pageSetup paperSize="9" orientation="portrait" horizontalDpi="300" verticalDpi="300" r:id="rId1"/>
  <headerFooter alignWithMargins="0"/>
  <ignoredErrors>
    <ignoredError sqref="H58 H6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Περιφέρεια Ηπείρου/ΠΕ Άρτας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Προμέτρηση–προϋπολογισμός έργου</dc:title>
  <dc:subject>Έργο: ΣΗΜΑΝΣΗ–ΑΣΦΑΛΕΙΑ ΚΑΙ ΣΤΗΘΑΙΑ ΑΣΦΑΛΕΙΑΣ ΣΤΟ ΟΔΙΚΟ ΔΙΚΤΥΟ ΠΕ ΑΡΤΑΣ</dc:subject>
  <dc:creator>George Georgoulas</dc:creator>
  <cp:lastModifiedBy>Giannis</cp:lastModifiedBy>
  <cp:lastPrinted>2021-04-27T05:58:51Z</cp:lastPrinted>
  <dcterms:created xsi:type="dcterms:W3CDTF">2005-11-17T08:30:44Z</dcterms:created>
  <dcterms:modified xsi:type="dcterms:W3CDTF">2021-05-12T09:35:55Z</dcterms:modified>
</cp:coreProperties>
</file>